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9200" windowHeight="11265" activeTab="0"/>
  </bookViews>
  <sheets>
    <sheet name="Arkusz1" sheetId="1" r:id="rId1"/>
  </sheets>
  <definedNames>
    <definedName name="miesiąc">#REF!</definedName>
  </definedNames>
  <calcPr fullCalcOnLoad="1"/>
</workbook>
</file>

<file path=xl/sharedStrings.xml><?xml version="1.0" encoding="utf-8"?>
<sst xmlns="http://schemas.openxmlformats.org/spreadsheetml/2006/main" count="35" uniqueCount="25">
  <si>
    <t>Wartość przedmiotu zamówienia ustalono na podstawie dotychczasowych kosztów zamówień na udzielanie świadczeń zdrowotnych, które przedstawiają się następująco:</t>
  </si>
  <si>
    <t>Kontrakty indywidualne</t>
  </si>
  <si>
    <t>rok</t>
  </si>
  <si>
    <t>grupa "zawodowa"</t>
  </si>
  <si>
    <t>miesiąc</t>
  </si>
  <si>
    <t>lekarze</t>
  </si>
  <si>
    <t>pielęgniarki</t>
  </si>
  <si>
    <t>ratownicy med.</t>
  </si>
  <si>
    <t>psycholog</t>
  </si>
  <si>
    <t>2015 Suma</t>
  </si>
  <si>
    <t>2016 Suma</t>
  </si>
  <si>
    <t>średni kurs euro stanowiący podst.przelicz. wart. zam.publ.w roku 2016</t>
  </si>
  <si>
    <t>podst.prawna: Rozp.Prezesa Rady Ministrów z 28.12.2015 r. (Dz. U. z 2015 r. poz. 2254)</t>
  </si>
  <si>
    <t>równowartość szac. zamówienia w skali roku w przeliczeniu na euro</t>
  </si>
  <si>
    <t>tj. powyżej 30 000,00 euro</t>
  </si>
  <si>
    <t>Razem</t>
  </si>
  <si>
    <r>
      <t xml:space="preserve">szacowana wartość zamówienia w skali roku 2016
</t>
    </r>
    <r>
      <rPr>
        <i/>
        <sz val="9"/>
        <color indexed="8"/>
        <rFont val="Calibri"/>
        <family val="2"/>
      </rPr>
      <t>(wart.z 8 m-cy : 8 x 12)</t>
    </r>
  </si>
  <si>
    <t>Kontrakty podmiotów leczniczych (NZOZ)</t>
  </si>
  <si>
    <t>zakres świadczeń</t>
  </si>
  <si>
    <t>T R A D Y C Y J N I E   P R O F E S J O N A L N I   -  L E C Z Y M Y  Z  P A S J Ą   -   O P I E K U J E M Y   S I Ę   Z   T R O S K Ą</t>
  </si>
  <si>
    <t>lekarze SOR</t>
  </si>
  <si>
    <t>NPL</t>
  </si>
  <si>
    <t>ustalenia szacunkowej wartości zamówienia dokonał</t>
  </si>
  <si>
    <t>zatwierdził:</t>
  </si>
  <si>
    <t>USTALENIE SZACUNKOWEJ WARTOŚCI PRZEDMIOTU ZAMÓWIENIA
dla celów konkursu na udzielenie zamówienia na świadczenia zdrowotne: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</si>
</sst>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[Red]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rgb="FFFF000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168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68" fontId="0" fillId="0" borderId="11" xfId="0" applyNumberFormat="1" applyFill="1" applyBorder="1" applyAlignment="1">
      <alignment/>
    </xf>
    <xf numFmtId="168" fontId="38" fillId="0" borderId="11" xfId="0" applyNumberFormat="1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168" fontId="38" fillId="33" borderId="11" xfId="0" applyNumberFormat="1" applyFont="1" applyFill="1" applyBorder="1" applyAlignment="1">
      <alignment/>
    </xf>
    <xf numFmtId="168" fontId="38" fillId="0" borderId="13" xfId="0" applyNumberFormat="1" applyFont="1" applyBorder="1" applyAlignment="1">
      <alignment vertical="center"/>
    </xf>
    <xf numFmtId="0" fontId="0" fillId="0" borderId="0" xfId="0" applyAlignment="1">
      <alignment/>
    </xf>
    <xf numFmtId="0" fontId="43" fillId="0" borderId="0" xfId="0" applyFont="1" applyAlignment="1">
      <alignment horizontal="center"/>
    </xf>
    <xf numFmtId="168" fontId="38" fillId="0" borderId="11" xfId="0" applyNumberFormat="1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38" fillId="33" borderId="17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38" fillId="0" borderId="19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/>
    </xf>
    <xf numFmtId="0" fontId="44" fillId="33" borderId="11" xfId="0" applyFont="1" applyFill="1" applyBorder="1" applyAlignment="1">
      <alignment horizontal="center"/>
    </xf>
    <xf numFmtId="0" fontId="47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22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bielanski.med.pl/" TargetMode="External" /><Relationship Id="rId3" Type="http://schemas.openxmlformats.org/officeDocument/2006/relationships/hyperlink" Target="http://www.bielanski.med.pl/" TargetMode="External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161925</xdr:rowOff>
    </xdr:from>
    <xdr:to>
      <xdr:col>2</xdr:col>
      <xdr:colOff>285750</xdr:colOff>
      <xdr:row>0</xdr:row>
      <xdr:rowOff>723900</xdr:rowOff>
    </xdr:to>
    <xdr:pic>
      <xdr:nvPicPr>
        <xdr:cNvPr id="1" name="Obraz 1" descr="Strona Główna Szpitala Bielańskiego w Warszaw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61925"/>
          <a:ext cx="1428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352425</xdr:colOff>
      <xdr:row>0</xdr:row>
      <xdr:rowOff>142875</xdr:rowOff>
    </xdr:from>
    <xdr:to>
      <xdr:col>6</xdr:col>
      <xdr:colOff>533400</xdr:colOff>
      <xdr:row>0</xdr:row>
      <xdr:rowOff>1057275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590675" y="142875"/>
          <a:ext cx="3448050" cy="914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Szpital Bielański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kancelaria(22) 569 04 13
</a:t>
          </a: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im. ks. Jerzego Popiełuszki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sekr.dyr.(22) 569 03 53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Samodzielny Publicznyfax.(22) 834 18 20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Zakład Opieki Zdrowotnejcentrala(22) 569 05 00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ul. Cegłowska 80e-mail:dyrektor@bielanski.med.pl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01-809 Warszawawww.bielanski.med.pl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361950</xdr:colOff>
      <xdr:row>0</xdr:row>
      <xdr:rowOff>85725</xdr:rowOff>
    </xdr:from>
    <xdr:to>
      <xdr:col>6</xdr:col>
      <xdr:colOff>942975</xdr:colOff>
      <xdr:row>0</xdr:row>
      <xdr:rowOff>1047750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67275" y="85725"/>
          <a:ext cx="5810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4"/>
  <sheetViews>
    <sheetView tabSelected="1" zoomScalePageLayoutView="0" workbookViewId="0" topLeftCell="A31">
      <selection activeCell="F40" sqref="F40"/>
    </sheetView>
  </sheetViews>
  <sheetFormatPr defaultColWidth="9.140625" defaultRowHeight="15"/>
  <cols>
    <col min="1" max="2" width="9.28125" style="0" customWidth="1"/>
    <col min="3" max="3" width="12.8515625" style="0" bestFit="1" customWidth="1"/>
    <col min="4" max="4" width="11.421875" style="0" bestFit="1" customWidth="1"/>
    <col min="5" max="5" width="14.8515625" style="0" bestFit="1" customWidth="1"/>
    <col min="6" max="6" width="9.8515625" style="0" bestFit="1" customWidth="1"/>
    <col min="7" max="7" width="14.28125" style="0" bestFit="1" customWidth="1"/>
    <col min="9" max="9" width="9.140625" style="0" customWidth="1"/>
  </cols>
  <sheetData>
    <row r="1" ht="92.25" customHeight="1"/>
    <row r="2" spans="1:8" ht="15">
      <c r="A2" s="44" t="s">
        <v>19</v>
      </c>
      <c r="B2" s="44"/>
      <c r="C2" s="44"/>
      <c r="D2" s="44"/>
      <c r="E2" s="44"/>
      <c r="F2" s="44"/>
      <c r="G2" s="44"/>
      <c r="H2" s="13"/>
    </row>
    <row r="3" spans="1:8" ht="15">
      <c r="A3" s="14"/>
      <c r="B3" s="14"/>
      <c r="C3" s="14"/>
      <c r="D3" s="14"/>
      <c r="E3" s="14"/>
      <c r="F3" s="14"/>
      <c r="G3" s="14"/>
      <c r="H3" s="13"/>
    </row>
    <row r="4" spans="1:7" ht="46.5" customHeight="1">
      <c r="A4" s="42" t="s">
        <v>24</v>
      </c>
      <c r="B4" s="43"/>
      <c r="C4" s="43"/>
      <c r="D4" s="43"/>
      <c r="E4" s="43"/>
      <c r="F4" s="43"/>
      <c r="G4" s="43"/>
    </row>
    <row r="5" ht="15">
      <c r="A5" s="1"/>
    </row>
    <row r="6" spans="1:7" ht="39" customHeight="1">
      <c r="A6" s="41" t="s">
        <v>0</v>
      </c>
      <c r="B6" s="41"/>
      <c r="C6" s="41"/>
      <c r="D6" s="41"/>
      <c r="E6" s="41"/>
      <c r="F6" s="41"/>
      <c r="G6" s="41"/>
    </row>
    <row r="8" spans="1:3" ht="15.75">
      <c r="A8" s="40" t="s">
        <v>1</v>
      </c>
      <c r="B8" s="40"/>
      <c r="C8" s="40"/>
    </row>
    <row r="9" spans="1:7" ht="15">
      <c r="A9" s="2"/>
      <c r="B9" s="10"/>
      <c r="C9" s="21" t="s">
        <v>3</v>
      </c>
      <c r="D9" s="22"/>
      <c r="E9" s="22"/>
      <c r="F9" s="22"/>
      <c r="G9" s="22"/>
    </row>
    <row r="10" spans="1:7" ht="15">
      <c r="A10" s="8" t="s">
        <v>2</v>
      </c>
      <c r="B10" s="8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9" t="s">
        <v>15</v>
      </c>
    </row>
    <row r="11" spans="1:7" ht="15">
      <c r="A11" s="38">
        <v>2015</v>
      </c>
      <c r="B11" s="4">
        <v>1</v>
      </c>
      <c r="C11" s="3">
        <v>883915.5</v>
      </c>
      <c r="D11" s="3">
        <v>36591</v>
      </c>
      <c r="E11" s="3">
        <v>28180</v>
      </c>
      <c r="F11" s="3"/>
      <c r="G11" s="6">
        <v>948686.5</v>
      </c>
    </row>
    <row r="12" spans="1:7" ht="15">
      <c r="A12" s="38"/>
      <c r="B12" s="4">
        <v>2</v>
      </c>
      <c r="C12" s="3">
        <v>901717.6699999999</v>
      </c>
      <c r="D12" s="3">
        <v>33319</v>
      </c>
      <c r="E12" s="3">
        <v>26380</v>
      </c>
      <c r="F12" s="3"/>
      <c r="G12" s="6">
        <v>961416.6699999999</v>
      </c>
    </row>
    <row r="13" spans="1:7" ht="15">
      <c r="A13" s="38"/>
      <c r="B13" s="4">
        <v>3</v>
      </c>
      <c r="C13" s="3">
        <v>964252.1799999999</v>
      </c>
      <c r="D13" s="3">
        <v>36879</v>
      </c>
      <c r="E13" s="3">
        <v>28565</v>
      </c>
      <c r="F13" s="3"/>
      <c r="G13" s="6">
        <v>1029696.1799999999</v>
      </c>
    </row>
    <row r="14" spans="1:7" ht="15">
      <c r="A14" s="38"/>
      <c r="B14" s="4">
        <v>4</v>
      </c>
      <c r="C14" s="3">
        <v>913181.65</v>
      </c>
      <c r="D14" s="3">
        <v>36533</v>
      </c>
      <c r="E14" s="3">
        <v>28655</v>
      </c>
      <c r="F14" s="3"/>
      <c r="G14" s="6">
        <v>978369.65</v>
      </c>
    </row>
    <row r="15" spans="1:7" ht="15">
      <c r="A15" s="38"/>
      <c r="B15" s="4">
        <v>5</v>
      </c>
      <c r="C15" s="3">
        <v>979458.77</v>
      </c>
      <c r="D15" s="3">
        <v>36274</v>
      </c>
      <c r="E15" s="3">
        <v>25860</v>
      </c>
      <c r="F15" s="3"/>
      <c r="G15" s="6">
        <v>1041592.77</v>
      </c>
    </row>
    <row r="16" spans="1:7" ht="15">
      <c r="A16" s="38"/>
      <c r="B16" s="4">
        <v>6</v>
      </c>
      <c r="C16" s="3">
        <v>929748.6200000001</v>
      </c>
      <c r="D16" s="3">
        <v>33942</v>
      </c>
      <c r="E16" s="3">
        <v>25340</v>
      </c>
      <c r="F16" s="3"/>
      <c r="G16" s="6">
        <v>989030.6200000001</v>
      </c>
    </row>
    <row r="17" spans="1:7" ht="15">
      <c r="A17" s="38"/>
      <c r="B17" s="4">
        <v>7</v>
      </c>
      <c r="C17" s="3">
        <v>1043021.49</v>
      </c>
      <c r="D17" s="3">
        <v>39336.5</v>
      </c>
      <c r="E17" s="3">
        <v>25140</v>
      </c>
      <c r="F17" s="3"/>
      <c r="G17" s="6">
        <v>1107497.99</v>
      </c>
    </row>
    <row r="18" spans="1:7" ht="15">
      <c r="A18" s="38"/>
      <c r="B18" s="4">
        <v>8</v>
      </c>
      <c r="C18" s="3">
        <v>939721.6499999999</v>
      </c>
      <c r="D18" s="3">
        <v>37764.5</v>
      </c>
      <c r="E18" s="3">
        <v>27500</v>
      </c>
      <c r="F18" s="3"/>
      <c r="G18" s="6">
        <v>1004986.1499999999</v>
      </c>
    </row>
    <row r="19" spans="1:7" ht="15">
      <c r="A19" s="38"/>
      <c r="B19" s="4">
        <v>9</v>
      </c>
      <c r="C19" s="3">
        <v>973920.37</v>
      </c>
      <c r="D19" s="3">
        <v>38157.9</v>
      </c>
      <c r="E19" s="3">
        <v>25620</v>
      </c>
      <c r="F19" s="3"/>
      <c r="G19" s="6">
        <v>1037698.27</v>
      </c>
    </row>
    <row r="20" spans="1:7" ht="15">
      <c r="A20" s="38"/>
      <c r="B20" s="4">
        <v>10</v>
      </c>
      <c r="C20" s="3">
        <v>1048586.08</v>
      </c>
      <c r="D20" s="3">
        <v>39556.8</v>
      </c>
      <c r="E20" s="3">
        <v>27685</v>
      </c>
      <c r="F20" s="3"/>
      <c r="G20" s="6">
        <v>1115827.8800000001</v>
      </c>
    </row>
    <row r="21" spans="1:7" ht="15">
      <c r="A21" s="38"/>
      <c r="B21" s="4">
        <v>11</v>
      </c>
      <c r="C21" s="3">
        <v>1012333.5199999999</v>
      </c>
      <c r="D21" s="3">
        <v>39397.4</v>
      </c>
      <c r="E21" s="3">
        <v>26700</v>
      </c>
      <c r="F21" s="3"/>
      <c r="G21" s="6">
        <v>1078430.92</v>
      </c>
    </row>
    <row r="22" spans="1:7" ht="15">
      <c r="A22" s="38"/>
      <c r="B22" s="4">
        <v>12</v>
      </c>
      <c r="C22" s="3">
        <v>988553.2</v>
      </c>
      <c r="D22" s="3">
        <v>34574.5</v>
      </c>
      <c r="E22" s="3"/>
      <c r="F22" s="3"/>
      <c r="G22" s="6">
        <v>1023127.7</v>
      </c>
    </row>
    <row r="23" spans="1:7" ht="15">
      <c r="A23" s="7" t="s">
        <v>9</v>
      </c>
      <c r="B23" s="7"/>
      <c r="C23" s="11">
        <f>SUM(C11:C22)</f>
        <v>11578410.699999997</v>
      </c>
      <c r="D23" s="11">
        <f>SUM(D11:D22)</f>
        <v>442325.60000000003</v>
      </c>
      <c r="E23" s="11">
        <f>SUM(E11:E22)</f>
        <v>295625</v>
      </c>
      <c r="F23" s="11">
        <f>SUM(F11:F22)</f>
        <v>0</v>
      </c>
      <c r="G23" s="11">
        <f>SUM(G11:G22)</f>
        <v>12316361.299999999</v>
      </c>
    </row>
    <row r="24" spans="1:7" ht="15">
      <c r="A24" s="23">
        <v>2016</v>
      </c>
      <c r="B24" s="4">
        <v>1</v>
      </c>
      <c r="C24" s="3">
        <v>1130188.1600000001</v>
      </c>
      <c r="D24" s="3">
        <v>41963.8</v>
      </c>
      <c r="E24" s="3">
        <v>29120</v>
      </c>
      <c r="F24" s="3"/>
      <c r="G24" s="5">
        <v>1201271.9600000002</v>
      </c>
    </row>
    <row r="25" spans="1:7" ht="15">
      <c r="A25" s="24"/>
      <c r="B25" s="4">
        <v>2</v>
      </c>
      <c r="C25" s="3">
        <v>1138171.55</v>
      </c>
      <c r="D25" s="3">
        <v>38368.8</v>
      </c>
      <c r="E25" s="3">
        <v>26240</v>
      </c>
      <c r="F25" s="3"/>
      <c r="G25" s="5">
        <v>1202780.35</v>
      </c>
    </row>
    <row r="26" spans="1:7" ht="15">
      <c r="A26" s="24"/>
      <c r="B26" s="4">
        <v>3</v>
      </c>
      <c r="C26" s="3">
        <v>1222876.9000000001</v>
      </c>
      <c r="D26" s="3">
        <v>44849.5</v>
      </c>
      <c r="E26" s="3">
        <v>30095</v>
      </c>
      <c r="F26" s="3"/>
      <c r="G26" s="5">
        <v>1297821.4000000001</v>
      </c>
    </row>
    <row r="27" spans="1:7" ht="15">
      <c r="A27" s="24"/>
      <c r="B27" s="4">
        <v>4</v>
      </c>
      <c r="C27" s="3">
        <v>1175812.1400000001</v>
      </c>
      <c r="D27" s="3">
        <v>44598.8</v>
      </c>
      <c r="E27" s="3">
        <v>30440</v>
      </c>
      <c r="F27" s="3"/>
      <c r="G27" s="5">
        <v>1250850.9400000002</v>
      </c>
    </row>
    <row r="28" spans="1:7" ht="15">
      <c r="A28" s="24"/>
      <c r="B28" s="4">
        <v>5</v>
      </c>
      <c r="C28" s="3">
        <v>1122429.53</v>
      </c>
      <c r="D28" s="3">
        <v>41590.4</v>
      </c>
      <c r="E28" s="3">
        <v>28940</v>
      </c>
      <c r="F28" s="3"/>
      <c r="G28" s="5">
        <v>1192959.93</v>
      </c>
    </row>
    <row r="29" spans="1:7" ht="15">
      <c r="A29" s="24"/>
      <c r="B29" s="4">
        <v>6</v>
      </c>
      <c r="C29" s="3">
        <v>1139399.1300000001</v>
      </c>
      <c r="D29" s="3">
        <v>44203.8</v>
      </c>
      <c r="E29" s="3">
        <v>30280</v>
      </c>
      <c r="F29" s="3"/>
      <c r="G29" s="5">
        <v>1213882.9300000002</v>
      </c>
    </row>
    <row r="30" spans="1:7" ht="15">
      <c r="A30" s="24"/>
      <c r="B30" s="4">
        <v>7</v>
      </c>
      <c r="C30" s="3">
        <v>1040315.93</v>
      </c>
      <c r="D30" s="3">
        <v>30301.5</v>
      </c>
      <c r="E30" s="3">
        <v>13200</v>
      </c>
      <c r="F30" s="3">
        <v>4740</v>
      </c>
      <c r="G30" s="5">
        <v>1088557.4300000002</v>
      </c>
    </row>
    <row r="31" spans="1:7" ht="15">
      <c r="A31" s="25"/>
      <c r="B31" s="4">
        <v>8</v>
      </c>
      <c r="C31" s="3">
        <v>985918.23</v>
      </c>
      <c r="D31" s="3">
        <v>12684</v>
      </c>
      <c r="E31" s="3"/>
      <c r="F31" s="3">
        <v>2160</v>
      </c>
      <c r="G31" s="5">
        <v>1000762.23</v>
      </c>
    </row>
    <row r="32" spans="1:7" ht="15">
      <c r="A32" s="7" t="s">
        <v>10</v>
      </c>
      <c r="B32" s="7"/>
      <c r="C32" s="11">
        <f>SUM(C24:C31)</f>
        <v>8955111.57</v>
      </c>
      <c r="D32" s="11">
        <f>SUM(D24:D31)</f>
        <v>298560.60000000003</v>
      </c>
      <c r="E32" s="11">
        <f>SUM(E24:E31)</f>
        <v>188315</v>
      </c>
      <c r="F32" s="11">
        <f>SUM(F24:F31)</f>
        <v>6900</v>
      </c>
      <c r="G32" s="11">
        <f>SUM(G24:G31)</f>
        <v>9448887.170000002</v>
      </c>
    </row>
    <row r="33" spans="1:7" ht="54.75" customHeight="1">
      <c r="A33" s="26" t="s">
        <v>16</v>
      </c>
      <c r="B33" s="26"/>
      <c r="C33" s="12">
        <f>(C32/8)*12</f>
        <v>13432667.355</v>
      </c>
      <c r="D33" s="12">
        <f>(D32/8)*12</f>
        <v>447840.9</v>
      </c>
      <c r="E33" s="12">
        <f>(E32/8)*12</f>
        <v>282472.5</v>
      </c>
      <c r="F33" s="12">
        <f>(F32/8)*12</f>
        <v>10350</v>
      </c>
      <c r="G33" s="12">
        <f>(G32/8)*12</f>
        <v>14173330.755000003</v>
      </c>
    </row>
    <row r="34" spans="1:7" ht="24.75" customHeight="1">
      <c r="A34" s="27" t="s">
        <v>11</v>
      </c>
      <c r="B34" s="28"/>
      <c r="C34" s="31">
        <v>4.1749</v>
      </c>
      <c r="D34" s="32"/>
      <c r="E34" s="32"/>
      <c r="F34" s="32"/>
      <c r="G34" s="33"/>
    </row>
    <row r="35" spans="1:7" ht="24.75" customHeight="1">
      <c r="A35" s="29"/>
      <c r="B35" s="30"/>
      <c r="C35" s="34" t="s">
        <v>12</v>
      </c>
      <c r="D35" s="35"/>
      <c r="E35" s="35"/>
      <c r="F35" s="35"/>
      <c r="G35" s="36"/>
    </row>
    <row r="36" spans="1:7" ht="24.75" customHeight="1">
      <c r="A36" s="27" t="s">
        <v>13</v>
      </c>
      <c r="B36" s="28"/>
      <c r="C36" s="15">
        <f>C33/$C$34</f>
        <v>3217482.419938202</v>
      </c>
      <c r="D36" s="15">
        <f>D33/$C$34</f>
        <v>107269.85077486886</v>
      </c>
      <c r="E36" s="15">
        <f>E33/$C$34</f>
        <v>67659.70442405806</v>
      </c>
      <c r="F36" s="15">
        <f>F33/$C$34</f>
        <v>2479.1012958394213</v>
      </c>
      <c r="G36" s="15">
        <f>G33/$C$34</f>
        <v>3394891.076432969</v>
      </c>
    </row>
    <row r="37" spans="1:7" ht="24.75" customHeight="1">
      <c r="A37" s="29"/>
      <c r="B37" s="30"/>
      <c r="C37" s="16" t="s">
        <v>14</v>
      </c>
      <c r="D37" s="17"/>
      <c r="E37" s="17"/>
      <c r="F37" s="17"/>
      <c r="G37" s="18"/>
    </row>
    <row r="42" spans="1:4" ht="15.75">
      <c r="A42" s="19" t="s">
        <v>17</v>
      </c>
      <c r="B42" s="20"/>
      <c r="C42" s="20"/>
      <c r="D42" s="20"/>
    </row>
    <row r="43" spans="1:7" ht="15">
      <c r="A43" s="2"/>
      <c r="B43" s="10"/>
      <c r="C43" s="21" t="s">
        <v>18</v>
      </c>
      <c r="D43" s="22"/>
      <c r="E43" s="22"/>
      <c r="F43" s="22"/>
      <c r="G43" s="22"/>
    </row>
    <row r="44" spans="1:7" ht="15">
      <c r="A44" s="8" t="s">
        <v>2</v>
      </c>
      <c r="B44" s="8" t="s">
        <v>4</v>
      </c>
      <c r="C44" s="8" t="s">
        <v>20</v>
      </c>
      <c r="D44" s="8" t="s">
        <v>6</v>
      </c>
      <c r="E44" s="8" t="s">
        <v>21</v>
      </c>
      <c r="F44" s="8"/>
      <c r="G44" s="9" t="s">
        <v>15</v>
      </c>
    </row>
    <row r="45" spans="1:7" ht="15">
      <c r="A45" s="23">
        <v>2016</v>
      </c>
      <c r="B45" s="4">
        <v>1</v>
      </c>
      <c r="C45" s="3">
        <v>18000</v>
      </c>
      <c r="D45" s="3">
        <v>72264.25</v>
      </c>
      <c r="E45" s="3">
        <v>135564</v>
      </c>
      <c r="F45" s="3"/>
      <c r="G45" s="6">
        <f aca="true" t="shared" si="0" ref="G45:G52">SUM(C45:F45)</f>
        <v>225828.25</v>
      </c>
    </row>
    <row r="46" spans="1:7" ht="15">
      <c r="A46" s="24"/>
      <c r="B46" s="4">
        <v>2</v>
      </c>
      <c r="C46" s="3">
        <v>9900</v>
      </c>
      <c r="D46" s="3">
        <v>115476</v>
      </c>
      <c r="E46" s="3">
        <v>87090.5</v>
      </c>
      <c r="F46" s="3"/>
      <c r="G46" s="6">
        <f t="shared" si="0"/>
        <v>212466.5</v>
      </c>
    </row>
    <row r="47" spans="1:7" ht="15">
      <c r="A47" s="24"/>
      <c r="B47" s="4">
        <v>3</v>
      </c>
      <c r="C47" s="3">
        <v>18000</v>
      </c>
      <c r="D47" s="3">
        <v>101666.26</v>
      </c>
      <c r="E47" s="3">
        <v>125040</v>
      </c>
      <c r="F47" s="3"/>
      <c r="G47" s="6">
        <f t="shared" si="0"/>
        <v>244706.26</v>
      </c>
    </row>
    <row r="48" spans="1:7" ht="15">
      <c r="A48" s="24"/>
      <c r="B48" s="4">
        <v>4</v>
      </c>
      <c r="C48" s="3">
        <v>17100</v>
      </c>
      <c r="D48" s="3">
        <v>92781.5</v>
      </c>
      <c r="E48" s="3">
        <v>121980</v>
      </c>
      <c r="F48" s="3"/>
      <c r="G48" s="6">
        <f t="shared" si="0"/>
        <v>231861.5</v>
      </c>
    </row>
    <row r="49" spans="1:7" ht="15">
      <c r="A49" s="24"/>
      <c r="B49" s="4">
        <v>5</v>
      </c>
      <c r="C49" s="3">
        <v>16200</v>
      </c>
      <c r="D49" s="3">
        <v>105417.42</v>
      </c>
      <c r="E49" s="3">
        <v>131976</v>
      </c>
      <c r="F49" s="3"/>
      <c r="G49" s="6">
        <f t="shared" si="0"/>
        <v>253593.41999999998</v>
      </c>
    </row>
    <row r="50" spans="1:7" ht="15">
      <c r="A50" s="24"/>
      <c r="B50" s="4">
        <v>6</v>
      </c>
      <c r="C50" s="3">
        <v>18900</v>
      </c>
      <c r="D50" s="3">
        <v>95605</v>
      </c>
      <c r="E50" s="3">
        <v>118152</v>
      </c>
      <c r="F50" s="3"/>
      <c r="G50" s="6">
        <f t="shared" si="0"/>
        <v>232657</v>
      </c>
    </row>
    <row r="51" spans="1:7" ht="15">
      <c r="A51" s="24"/>
      <c r="B51" s="4">
        <v>7</v>
      </c>
      <c r="C51" s="3">
        <v>9240</v>
      </c>
      <c r="D51" s="3">
        <v>33834.4</v>
      </c>
      <c r="E51" s="3">
        <v>128484</v>
      </c>
      <c r="F51" s="3"/>
      <c r="G51" s="6">
        <f t="shared" si="0"/>
        <v>171558.4</v>
      </c>
    </row>
    <row r="52" spans="1:7" ht="15">
      <c r="A52" s="25"/>
      <c r="B52" s="4">
        <v>8</v>
      </c>
      <c r="C52" s="3"/>
      <c r="D52" s="3"/>
      <c r="E52" s="3">
        <v>124704</v>
      </c>
      <c r="F52" s="3"/>
      <c r="G52" s="6">
        <f t="shared" si="0"/>
        <v>124704</v>
      </c>
    </row>
    <row r="53" spans="1:7" ht="15">
      <c r="A53" s="7" t="s">
        <v>10</v>
      </c>
      <c r="B53" s="7"/>
      <c r="C53" s="11">
        <f>SUM(C45:C52)</f>
        <v>107340</v>
      </c>
      <c r="D53" s="11">
        <f>SUM(D45:D52)</f>
        <v>617044.83</v>
      </c>
      <c r="E53" s="11">
        <f>SUM(E45:E52)</f>
        <v>972990.5</v>
      </c>
      <c r="F53" s="11"/>
      <c r="G53" s="11">
        <f>SUM(G45:G52)</f>
        <v>1697375.3299999998</v>
      </c>
    </row>
    <row r="54" spans="1:7" ht="54.75" customHeight="1">
      <c r="A54" s="26" t="s">
        <v>16</v>
      </c>
      <c r="B54" s="26"/>
      <c r="C54" s="12">
        <f>(C53/8)*12</f>
        <v>161010</v>
      </c>
      <c r="D54" s="12">
        <f>(D53/8)*12</f>
        <v>925567.2449999999</v>
      </c>
      <c r="E54" s="12">
        <f>(E53/8)*12</f>
        <v>1459485.75</v>
      </c>
      <c r="F54" s="12"/>
      <c r="G54" s="12">
        <f>(G53/8)*12</f>
        <v>2546062.9949999996</v>
      </c>
    </row>
    <row r="55" spans="1:7" ht="24.75" customHeight="1">
      <c r="A55" s="27" t="s">
        <v>11</v>
      </c>
      <c r="B55" s="28"/>
      <c r="C55" s="31">
        <v>4.1749</v>
      </c>
      <c r="D55" s="32"/>
      <c r="E55" s="32"/>
      <c r="F55" s="32"/>
      <c r="G55" s="33"/>
    </row>
    <row r="56" spans="1:7" ht="24.75" customHeight="1">
      <c r="A56" s="29"/>
      <c r="B56" s="30"/>
      <c r="C56" s="34" t="s">
        <v>12</v>
      </c>
      <c r="D56" s="35"/>
      <c r="E56" s="35"/>
      <c r="F56" s="35"/>
      <c r="G56" s="36"/>
    </row>
    <row r="57" spans="1:7" ht="24.75" customHeight="1">
      <c r="A57" s="27" t="s">
        <v>13</v>
      </c>
      <c r="B57" s="28"/>
      <c r="C57" s="15">
        <f>C54/$C$34</f>
        <v>38566.19320223239</v>
      </c>
      <c r="D57" s="15">
        <f>D54/$C$34</f>
        <v>221698.06342666887</v>
      </c>
      <c r="E57" s="15">
        <f>E54/$C$34</f>
        <v>349585.7984622386</v>
      </c>
      <c r="F57" s="15"/>
      <c r="G57" s="15">
        <f>G54/$C$34</f>
        <v>609850.0550911399</v>
      </c>
    </row>
    <row r="58" spans="1:7" ht="24.75" customHeight="1">
      <c r="A58" s="29"/>
      <c r="B58" s="30"/>
      <c r="C58" s="16" t="s">
        <v>14</v>
      </c>
      <c r="D58" s="17"/>
      <c r="E58" s="17"/>
      <c r="F58" s="17"/>
      <c r="G58" s="18"/>
    </row>
    <row r="61" spans="1:5" ht="15">
      <c r="A61" s="39" t="s">
        <v>22</v>
      </c>
      <c r="B61" s="39"/>
      <c r="C61" s="39"/>
      <c r="D61" s="39"/>
      <c r="E61" s="39"/>
    </row>
    <row r="62" ht="40.5" customHeight="1"/>
    <row r="63" spans="6:7" ht="15">
      <c r="F63" s="37" t="s">
        <v>23</v>
      </c>
      <c r="G63" s="37"/>
    </row>
    <row r="64" spans="6:7" ht="15">
      <c r="F64" s="37"/>
      <c r="G64" s="37"/>
    </row>
  </sheetData>
  <sheetProtection/>
  <mergeCells count="25">
    <mergeCell ref="A6:G6"/>
    <mergeCell ref="A4:G4"/>
    <mergeCell ref="A33:B33"/>
    <mergeCell ref="C34:G34"/>
    <mergeCell ref="C35:G35"/>
    <mergeCell ref="A34:B35"/>
    <mergeCell ref="F63:G63"/>
    <mergeCell ref="F64:G64"/>
    <mergeCell ref="A24:A31"/>
    <mergeCell ref="A11:A22"/>
    <mergeCell ref="C9:G9"/>
    <mergeCell ref="A36:B37"/>
    <mergeCell ref="C37:G37"/>
    <mergeCell ref="A61:E61"/>
    <mergeCell ref="A57:B58"/>
    <mergeCell ref="C58:G58"/>
    <mergeCell ref="A42:D42"/>
    <mergeCell ref="A2:G2"/>
    <mergeCell ref="C43:G43"/>
    <mergeCell ref="A45:A52"/>
    <mergeCell ref="A54:B54"/>
    <mergeCell ref="A55:B56"/>
    <mergeCell ref="C55:G55"/>
    <mergeCell ref="C56:G56"/>
    <mergeCell ref="A8:C8"/>
  </mergeCells>
  <printOptions horizontalCentered="1"/>
  <pageMargins left="0.3937007874015748" right="0.1968503937007874" top="0.3937007874015748" bottom="0.3937007874015748" header="0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2016-09-21T13:06:52Z</cp:lastPrinted>
  <dcterms:created xsi:type="dcterms:W3CDTF">2016-01-07T08:05:56Z</dcterms:created>
  <dcterms:modified xsi:type="dcterms:W3CDTF">2016-09-21T13:06:54Z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